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isvis\Desktop\"/>
    </mc:Choice>
  </mc:AlternateContent>
  <xr:revisionPtr revIDLastSave="0" documentId="13_ncr:1_{8E0F9D09-CEE3-4902-9AE9-1B7C624B3674}" xr6:coauthVersionLast="47" xr6:coauthVersionMax="47" xr10:uidLastSave="{00000000-0000-0000-0000-000000000000}"/>
  <bookViews>
    <workbookView xWindow="28680" yWindow="-120" windowWidth="29040" windowHeight="15840" xr2:uid="{626E0540-3FAE-407A-89E0-F16F3236B981}"/>
  </bookViews>
  <sheets>
    <sheet name="Uträkn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38" i="1"/>
  <c r="B50" i="1"/>
  <c r="B16" i="1"/>
  <c r="B9" i="1" l="1"/>
  <c r="D15" i="1" s="1"/>
  <c r="D14" i="1" s="1"/>
  <c r="E14" i="1" s="1"/>
  <c r="B41" i="1"/>
  <c r="D48" i="1" l="1"/>
  <c r="E15" i="1"/>
  <c r="E16" i="1" s="1"/>
  <c r="D20" i="1"/>
  <c r="D21" i="1"/>
  <c r="D24" i="1"/>
  <c r="D23" i="1"/>
  <c r="D54" i="1" l="1"/>
  <c r="B59" i="1"/>
  <c r="D59" i="1" s="1"/>
  <c r="D52" i="1"/>
  <c r="D49" i="1"/>
  <c r="E49" i="1" s="1"/>
  <c r="E48" i="1"/>
  <c r="B28" i="1"/>
  <c r="D28" i="1" s="1"/>
  <c r="B29" i="1"/>
  <c r="D53" i="1" l="1"/>
  <c r="D55" i="1"/>
  <c r="B60" i="1" s="1"/>
  <c r="D60" i="1" s="1"/>
  <c r="D29" i="1"/>
  <c r="D30" i="1" s="1"/>
  <c r="B30" i="1"/>
</calcChain>
</file>

<file path=xl/sharedStrings.xml><?xml version="1.0" encoding="utf-8"?>
<sst xmlns="http://schemas.openxmlformats.org/spreadsheetml/2006/main" count="57" uniqueCount="35">
  <si>
    <t>6-12 år</t>
  </si>
  <si>
    <t xml:space="preserve">Bidrag </t>
  </si>
  <si>
    <t>1-5 år</t>
  </si>
  <si>
    <t>Budget helår</t>
  </si>
  <si>
    <t>Omkostnadsersättning</t>
  </si>
  <si>
    <t>Material och utbildning</t>
  </si>
  <si>
    <t>kr</t>
  </si>
  <si>
    <t>Ålder</t>
  </si>
  <si>
    <t>Faktor</t>
  </si>
  <si>
    <t>Barnresurs</t>
  </si>
  <si>
    <t>Avgår barnomsorgsavgift</t>
  </si>
  <si>
    <t>Administration 15 tim</t>
  </si>
  <si>
    <t xml:space="preserve">Administration </t>
  </si>
  <si>
    <t>Momskompensation 15 tim</t>
  </si>
  <si>
    <t>Momskompensation</t>
  </si>
  <si>
    <t>Ersättning per år</t>
  </si>
  <si>
    <t>Per månad</t>
  </si>
  <si>
    <t>1-5 år, föräldraledig, arbetslös</t>
  </si>
  <si>
    <t>6-9 år</t>
  </si>
  <si>
    <t>10-12 år</t>
  </si>
  <si>
    <t>Administration 6-9 år</t>
  </si>
  <si>
    <t>Administration 10-12 år</t>
  </si>
  <si>
    <t>Momskompensation 6-9 år</t>
  </si>
  <si>
    <t>Momskompensation 10-12 år</t>
  </si>
  <si>
    <t>Ersättning per månad</t>
  </si>
  <si>
    <t>Ped. oms</t>
  </si>
  <si>
    <t>Budget barn enskild ped. oms</t>
  </si>
  <si>
    <t>Antal barn kom ped. oms</t>
  </si>
  <si>
    <t>Enskild pedagogisk omsorg 2023</t>
  </si>
  <si>
    <t>Medianlön barnsköt.  inkl. PO</t>
  </si>
  <si>
    <t>1-5 år delad placering med förskola</t>
  </si>
  <si>
    <t>Då samma barn som har en platssom delas mellan två olika verksamheterinom förskola fritidshem</t>
  </si>
  <si>
    <t>och pedagogisk omsorg delas bidraget mellan huvusmän i proposition till vistelsen.</t>
  </si>
  <si>
    <t>1-1 år, 15 timmars</t>
  </si>
  <si>
    <t>1-5 år, övriga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</si>
</sst>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3" fontId="0" fillId="2" borderId="0" xfId="0" applyNumberFormat="1" applyFill="1"/>
    <xf numFmtId="3" fontId="0" fillId="0" borderId="1" xfId="0" applyNumberForma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9" fontId="0" fillId="0" borderId="3" xfId="1" applyFont="1" applyBorder="1"/>
    <xf numFmtId="9" fontId="0" fillId="0" borderId="0" xfId="1" applyFont="1" applyBorder="1"/>
    <xf numFmtId="9" fontId="0" fillId="0" borderId="8" xfId="1" applyFont="1" applyBorder="1"/>
    <xf numFmtId="0" fontId="2" fillId="0" borderId="5" xfId="0" applyFont="1" applyBorder="1"/>
    <xf numFmtId="0" fontId="0" fillId="0" borderId="13" xfId="0" applyBorder="1"/>
    <xf numFmtId="0" fontId="3" fillId="0" borderId="8" xfId="0" applyFont="1" applyBorder="1"/>
    <xf numFmtId="0" fontId="2" fillId="2" borderId="0" xfId="0" applyFont="1" applyFill="1"/>
    <xf numFmtId="49" fontId="0" fillId="0" borderId="5" xfId="0" applyNumberFormat="1" applyBorder="1"/>
    <xf numFmtId="3" fontId="0" fillId="2" borderId="8" xfId="0" applyNumberFormat="1" applyFill="1" applyBorder="1"/>
    <xf numFmtId="3" fontId="0" fillId="0" borderId="11" xfId="0" applyNumberFormat="1" applyBorder="1"/>
    <xf numFmtId="3" fontId="0" fillId="0" borderId="6" xfId="0" applyNumberFormat="1" applyBorder="1"/>
    <xf numFmtId="3" fontId="0" fillId="0" borderId="9" xfId="0" applyNumberFormat="1" applyBorder="1"/>
    <xf numFmtId="9" fontId="0" fillId="0" borderId="3" xfId="1" applyFont="1" applyFill="1" applyBorder="1"/>
    <xf numFmtId="3" fontId="0" fillId="0" borderId="3" xfId="0" applyNumberFormat="1" applyBorder="1"/>
    <xf numFmtId="9" fontId="0" fillId="0" borderId="0" xfId="1" applyFont="1" applyFill="1" applyBorder="1"/>
    <xf numFmtId="9" fontId="0" fillId="0" borderId="8" xfId="1" applyFont="1" applyFill="1" applyBorder="1"/>
    <xf numFmtId="3" fontId="0" fillId="0" borderId="8" xfId="0" applyNumberFormat="1" applyBorder="1"/>
    <xf numFmtId="0" fontId="0" fillId="0" borderId="5" xfId="0" applyBorder="1" applyAlignment="1">
      <alignment wrapText="1"/>
    </xf>
    <xf numFmtId="0" fontId="2" fillId="0" borderId="0" xfId="0" applyFont="1"/>
    <xf numFmtId="3" fontId="0" fillId="2" borderId="3" xfId="0" applyNumberFormat="1" applyFill="1" applyBorder="1"/>
    <xf numFmtId="0" fontId="0" fillId="0" borderId="5" xfId="0" applyBorder="1"/>
    <xf numFmtId="0" fontId="0" fillId="0" borderId="0" xfId="0"/>
    <xf numFmtId="0" fontId="0" fillId="0" borderId="6" xfId="0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6A1F-B383-4EAB-B798-A9652ED8000B}">
  <dimension ref="A1:E60"/>
  <sheetViews>
    <sheetView tabSelected="1" workbookViewId="0">
      <selection activeCell="M17" sqref="M17"/>
    </sheetView>
  </sheetViews>
  <sheetFormatPr defaultRowHeight="15" x14ac:dyDescent="0.25"/>
  <cols>
    <col min="1" max="1" width="27.85546875" customWidth="1"/>
    <col min="2" max="2" width="22.85546875" bestFit="1" customWidth="1"/>
    <col min="3" max="3" width="8.28515625" customWidth="1"/>
    <col min="4" max="4" width="18.5703125" customWidth="1"/>
    <col min="5" max="5" width="19.28515625" customWidth="1"/>
  </cols>
  <sheetData>
    <row r="1" spans="1:5" ht="23.25" x14ac:dyDescent="0.35">
      <c r="A1" s="16" t="s">
        <v>1</v>
      </c>
    </row>
    <row r="2" spans="1:5" ht="24" thickBot="1" x14ac:dyDescent="0.4">
      <c r="A2" s="16" t="s">
        <v>28</v>
      </c>
    </row>
    <row r="3" spans="1:5" x14ac:dyDescent="0.25">
      <c r="A3" s="5" t="s">
        <v>2</v>
      </c>
      <c r="B3" s="18"/>
      <c r="C3" s="18"/>
      <c r="D3" s="18"/>
      <c r="E3" s="7"/>
    </row>
    <row r="4" spans="1:5" x14ac:dyDescent="0.25">
      <c r="A4" s="22" t="s">
        <v>25</v>
      </c>
      <c r="B4" s="4" t="s">
        <v>3</v>
      </c>
      <c r="E4" s="9"/>
    </row>
    <row r="5" spans="1:5" x14ac:dyDescent="0.25">
      <c r="A5" s="8"/>
      <c r="E5" s="9"/>
    </row>
    <row r="6" spans="1:5" x14ac:dyDescent="0.25">
      <c r="A6" s="8" t="s">
        <v>29</v>
      </c>
      <c r="B6" s="1">
        <f>408447*1.03</f>
        <v>420700.41000000003</v>
      </c>
      <c r="E6" s="9"/>
    </row>
    <row r="7" spans="1:5" x14ac:dyDescent="0.25">
      <c r="A7" s="8" t="s">
        <v>4</v>
      </c>
      <c r="B7" s="1">
        <f>16560*5</f>
        <v>82800</v>
      </c>
      <c r="E7" s="9"/>
    </row>
    <row r="8" spans="1:5" x14ac:dyDescent="0.25">
      <c r="A8" s="23" t="s">
        <v>5</v>
      </c>
      <c r="B8" s="3">
        <v>10000</v>
      </c>
      <c r="E8" s="9"/>
    </row>
    <row r="9" spans="1:5" x14ac:dyDescent="0.25">
      <c r="A9" s="8"/>
      <c r="B9" s="1">
        <f>SUM(B6:B8)</f>
        <v>513500.41000000003</v>
      </c>
      <c r="C9" t="s">
        <v>6</v>
      </c>
      <c r="E9" s="9"/>
    </row>
    <row r="10" spans="1:5" x14ac:dyDescent="0.25">
      <c r="A10" s="8"/>
      <c r="E10" s="9"/>
    </row>
    <row r="11" spans="1:5" ht="15.75" thickBot="1" x14ac:dyDescent="0.3">
      <c r="A11" s="10" t="s">
        <v>26</v>
      </c>
      <c r="B11" s="11"/>
      <c r="C11" s="11">
        <v>5.5</v>
      </c>
      <c r="D11" s="24"/>
      <c r="E11" s="12"/>
    </row>
    <row r="12" spans="1:5" ht="15.75" thickBot="1" x14ac:dyDescent="0.3"/>
    <row r="13" spans="1:5" x14ac:dyDescent="0.25">
      <c r="A13" s="5" t="s">
        <v>7</v>
      </c>
      <c r="B13" s="6" t="s">
        <v>27</v>
      </c>
      <c r="C13" s="6" t="s">
        <v>8</v>
      </c>
      <c r="D13" s="6" t="s">
        <v>9</v>
      </c>
      <c r="E13" s="7"/>
    </row>
    <row r="14" spans="1:5" x14ac:dyDescent="0.25">
      <c r="A14" s="8" t="s">
        <v>33</v>
      </c>
      <c r="B14">
        <v>1</v>
      </c>
      <c r="C14">
        <v>0.5</v>
      </c>
      <c r="D14" s="2">
        <f>D15/2</f>
        <v>46681.855454545461</v>
      </c>
      <c r="E14" s="29">
        <f>(B14*D14)</f>
        <v>46681.855454545461</v>
      </c>
    </row>
    <row r="15" spans="1:5" x14ac:dyDescent="0.25">
      <c r="A15" s="8" t="s">
        <v>34</v>
      </c>
      <c r="B15">
        <v>5</v>
      </c>
      <c r="C15">
        <v>1</v>
      </c>
      <c r="D15" s="2">
        <f>B9/C11</f>
        <v>93363.710909090922</v>
      </c>
      <c r="E15" s="29">
        <f>B15*D15</f>
        <v>466818.55454545462</v>
      </c>
    </row>
    <row r="16" spans="1:5" ht="15.75" thickBot="1" x14ac:dyDescent="0.3">
      <c r="A16" s="10"/>
      <c r="B16" s="11">
        <f>SUM(B14:B15)</f>
        <v>6</v>
      </c>
      <c r="C16" s="11"/>
      <c r="D16" s="11"/>
      <c r="E16" s="30">
        <f>SUM(E14:E15)</f>
        <v>513500.41000000009</v>
      </c>
    </row>
    <row r="17" spans="1:5" ht="15.75" thickBot="1" x14ac:dyDescent="0.3"/>
    <row r="18" spans="1:5" ht="15.75" thickBot="1" x14ac:dyDescent="0.3">
      <c r="A18" s="13" t="s">
        <v>10</v>
      </c>
      <c r="B18" s="14"/>
      <c r="C18" s="14"/>
      <c r="D18" s="28">
        <v>-8665</v>
      </c>
      <c r="E18" s="15"/>
    </row>
    <row r="19" spans="1:5" ht="15.75" thickBot="1" x14ac:dyDescent="0.3"/>
    <row r="20" spans="1:5" x14ac:dyDescent="0.25">
      <c r="A20" s="17" t="s">
        <v>11</v>
      </c>
      <c r="B20" s="18"/>
      <c r="C20" s="31">
        <v>0.01</v>
      </c>
      <c r="D20" s="32">
        <f>(D14-D18)*0.01</f>
        <v>553.46855454545459</v>
      </c>
      <c r="E20" s="7"/>
    </row>
    <row r="21" spans="1:5" x14ac:dyDescent="0.25">
      <c r="A21" s="8" t="s">
        <v>12</v>
      </c>
      <c r="C21" s="33">
        <v>0.01</v>
      </c>
      <c r="D21" s="1">
        <f>(D15-D18)*0.01</f>
        <v>1020.2871090909092</v>
      </c>
      <c r="E21" s="9"/>
    </row>
    <row r="22" spans="1:5" x14ac:dyDescent="0.25">
      <c r="A22" s="8"/>
      <c r="E22" s="9"/>
    </row>
    <row r="23" spans="1:5" x14ac:dyDescent="0.25">
      <c r="A23" s="8" t="s">
        <v>13</v>
      </c>
      <c r="C23" s="33">
        <v>0.06</v>
      </c>
      <c r="D23" s="1">
        <f>(D14-D18)*0.06</f>
        <v>3320.8113272727273</v>
      </c>
      <c r="E23" s="9"/>
    </row>
    <row r="24" spans="1:5" ht="15.75" thickBot="1" x14ac:dyDescent="0.3">
      <c r="A24" s="10" t="s">
        <v>14</v>
      </c>
      <c r="B24" s="11"/>
      <c r="C24" s="34">
        <v>0.06</v>
      </c>
      <c r="D24" s="35">
        <f>(D15-D18)*0.06</f>
        <v>6121.722654545455</v>
      </c>
      <c r="E24" s="12"/>
    </row>
    <row r="25" spans="1:5" ht="15.75" thickBot="1" x14ac:dyDescent="0.3"/>
    <row r="26" spans="1:5" x14ac:dyDescent="0.25">
      <c r="A26" s="17"/>
      <c r="B26" s="6" t="s">
        <v>15</v>
      </c>
      <c r="C26" s="18"/>
      <c r="D26" s="6" t="s">
        <v>16</v>
      </c>
      <c r="E26" s="7"/>
    </row>
    <row r="27" spans="1:5" x14ac:dyDescent="0.25">
      <c r="A27" s="8" t="s">
        <v>7</v>
      </c>
      <c r="B27" s="37" t="s">
        <v>9</v>
      </c>
      <c r="D27" s="37" t="s">
        <v>9</v>
      </c>
      <c r="E27" s="9"/>
    </row>
    <row r="28" spans="1:5" x14ac:dyDescent="0.25">
      <c r="A28" s="8" t="s">
        <v>17</v>
      </c>
      <c r="B28" s="2">
        <f>D14+D18+D20+D23</f>
        <v>41891.135336363644</v>
      </c>
      <c r="D28" s="2">
        <f>B28/12</f>
        <v>3490.9279446969704</v>
      </c>
      <c r="E28" s="9"/>
    </row>
    <row r="29" spans="1:5" x14ac:dyDescent="0.25">
      <c r="A29" s="8" t="s">
        <v>2</v>
      </c>
      <c r="B29" s="2">
        <f>D15+D18+D21+D24</f>
        <v>91840.720672727286</v>
      </c>
      <c r="D29" s="2">
        <f>B29/12</f>
        <v>7653.3933893939402</v>
      </c>
      <c r="E29" s="9"/>
    </row>
    <row r="30" spans="1:5" ht="30" x14ac:dyDescent="0.25">
      <c r="A30" s="36" t="s">
        <v>30</v>
      </c>
      <c r="B30" s="2">
        <f>B29/2</f>
        <v>45920.360336363643</v>
      </c>
      <c r="D30" s="2">
        <f>D29/2</f>
        <v>3826.6966946969701</v>
      </c>
      <c r="E30" s="9"/>
    </row>
    <row r="31" spans="1:5" ht="18" customHeight="1" x14ac:dyDescent="0.25">
      <c r="A31" s="39" t="s">
        <v>31</v>
      </c>
      <c r="B31" s="40"/>
      <c r="C31" s="40"/>
      <c r="D31" s="40"/>
      <c r="E31" s="41"/>
    </row>
    <row r="32" spans="1:5" ht="15.75" thickBot="1" x14ac:dyDescent="0.3">
      <c r="A32" s="10" t="s">
        <v>32</v>
      </c>
      <c r="B32" s="11"/>
      <c r="C32" s="11"/>
      <c r="D32" s="11"/>
      <c r="E32" s="12"/>
    </row>
    <row r="33" spans="1:5" x14ac:dyDescent="0.25">
      <c r="B33" s="1"/>
      <c r="D33" s="1"/>
    </row>
    <row r="34" spans="1:5" ht="15.75" thickBot="1" x14ac:dyDescent="0.3"/>
    <row r="35" spans="1:5" x14ac:dyDescent="0.25">
      <c r="A35" s="5" t="s">
        <v>0</v>
      </c>
      <c r="B35" s="18"/>
      <c r="C35" s="18"/>
      <c r="D35" s="18"/>
      <c r="E35" s="7"/>
    </row>
    <row r="36" spans="1:5" x14ac:dyDescent="0.25">
      <c r="A36" s="22" t="s">
        <v>25</v>
      </c>
      <c r="B36" s="4" t="s">
        <v>3</v>
      </c>
      <c r="E36" s="9"/>
    </row>
    <row r="37" spans="1:5" x14ac:dyDescent="0.25">
      <c r="A37" s="8"/>
      <c r="E37" s="9"/>
    </row>
    <row r="38" spans="1:5" x14ac:dyDescent="0.25">
      <c r="A38" s="8" t="s">
        <v>29</v>
      </c>
      <c r="B38" s="1">
        <f>45383*1.03</f>
        <v>46744.49</v>
      </c>
      <c r="E38" s="9"/>
    </row>
    <row r="39" spans="1:5" x14ac:dyDescent="0.25">
      <c r="A39" s="8" t="s">
        <v>4</v>
      </c>
      <c r="B39" s="1">
        <v>6624</v>
      </c>
      <c r="E39" s="9"/>
    </row>
    <row r="40" spans="1:5" x14ac:dyDescent="0.25">
      <c r="A40" s="23" t="s">
        <v>5</v>
      </c>
      <c r="B40" s="3">
        <v>1000</v>
      </c>
      <c r="E40" s="9"/>
    </row>
    <row r="41" spans="1:5" x14ac:dyDescent="0.25">
      <c r="A41" s="8"/>
      <c r="B41" s="1">
        <f>SUM(B38:B40)</f>
        <v>54368.49</v>
      </c>
      <c r="C41" t="s">
        <v>6</v>
      </c>
      <c r="E41" s="9"/>
    </row>
    <row r="42" spans="1:5" x14ac:dyDescent="0.25">
      <c r="A42" s="8"/>
      <c r="E42" s="9"/>
    </row>
    <row r="43" spans="1:5" ht="15.75" thickBot="1" x14ac:dyDescent="0.3">
      <c r="A43" s="10" t="s">
        <v>26</v>
      </c>
      <c r="B43" s="11"/>
      <c r="C43" s="11">
        <v>1.6</v>
      </c>
      <c r="D43" s="24"/>
      <c r="E43" s="12"/>
    </row>
    <row r="44" spans="1:5" ht="15.75" thickBot="1" x14ac:dyDescent="0.3"/>
    <row r="45" spans="1:5" ht="15.75" thickBot="1" x14ac:dyDescent="0.3">
      <c r="A45" s="13" t="s">
        <v>10</v>
      </c>
      <c r="B45" s="14"/>
      <c r="C45" s="14"/>
      <c r="D45" s="28">
        <v>-6457</v>
      </c>
      <c r="E45" s="15"/>
    </row>
    <row r="46" spans="1:5" ht="15.75" thickBot="1" x14ac:dyDescent="0.3"/>
    <row r="47" spans="1:5" x14ac:dyDescent="0.25">
      <c r="A47" s="5" t="s">
        <v>7</v>
      </c>
      <c r="B47" s="6" t="s">
        <v>27</v>
      </c>
      <c r="C47" s="6" t="s">
        <v>8</v>
      </c>
      <c r="D47" s="6" t="s">
        <v>9</v>
      </c>
      <c r="E47" s="7"/>
    </row>
    <row r="48" spans="1:5" x14ac:dyDescent="0.25">
      <c r="A48" s="26" t="s">
        <v>18</v>
      </c>
      <c r="B48">
        <v>1</v>
      </c>
      <c r="C48">
        <v>1</v>
      </c>
      <c r="D48" s="2">
        <f>B41/B50</f>
        <v>27184.244999999999</v>
      </c>
      <c r="E48" s="29">
        <f>(B48*D48)</f>
        <v>27184.244999999999</v>
      </c>
    </row>
    <row r="49" spans="1:5" x14ac:dyDescent="0.25">
      <c r="A49" s="26" t="s">
        <v>19</v>
      </c>
      <c r="B49">
        <v>1</v>
      </c>
      <c r="C49">
        <v>0.6</v>
      </c>
      <c r="D49" s="2">
        <f>D48*0.6</f>
        <v>16310.546999999999</v>
      </c>
      <c r="E49" s="29">
        <f>(B49*D49)</f>
        <v>16310.546999999999</v>
      </c>
    </row>
    <row r="50" spans="1:5" ht="15.75" thickBot="1" x14ac:dyDescent="0.3">
      <c r="A50" s="10"/>
      <c r="B50" s="11">
        <f>SUM(B48:B49)</f>
        <v>2</v>
      </c>
      <c r="C50" s="11"/>
      <c r="D50" s="11"/>
      <c r="E50" s="30"/>
    </row>
    <row r="51" spans="1:5" ht="15.75" thickBot="1" x14ac:dyDescent="0.3"/>
    <row r="52" spans="1:5" x14ac:dyDescent="0.25">
      <c r="A52" s="17" t="s">
        <v>20</v>
      </c>
      <c r="B52" s="18"/>
      <c r="C52" s="19">
        <v>0.01</v>
      </c>
      <c r="D52" s="38">
        <f>(D48-D45)*0.01</f>
        <v>336.41244999999998</v>
      </c>
      <c r="E52" s="7"/>
    </row>
    <row r="53" spans="1:5" x14ac:dyDescent="0.25">
      <c r="A53" s="8" t="s">
        <v>21</v>
      </c>
      <c r="C53" s="20">
        <v>0.01</v>
      </c>
      <c r="D53" s="2">
        <f>(D49-D45)*0.01</f>
        <v>227.67546999999999</v>
      </c>
      <c r="E53" s="9"/>
    </row>
    <row r="54" spans="1:5" x14ac:dyDescent="0.25">
      <c r="A54" s="8" t="s">
        <v>22</v>
      </c>
      <c r="C54" s="20">
        <v>0.06</v>
      </c>
      <c r="D54" s="2">
        <f>(D48-D45)*0.06</f>
        <v>2018.4746999999998</v>
      </c>
      <c r="E54" s="9"/>
    </row>
    <row r="55" spans="1:5" ht="15.75" thickBot="1" x14ac:dyDescent="0.3">
      <c r="A55" s="10" t="s">
        <v>23</v>
      </c>
      <c r="B55" s="11"/>
      <c r="C55" s="21">
        <v>0.06</v>
      </c>
      <c r="D55" s="27">
        <f>(D49-D45)*0.06</f>
        <v>1366.0528199999999</v>
      </c>
      <c r="E55" s="12"/>
    </row>
    <row r="56" spans="1:5" ht="15.75" thickBot="1" x14ac:dyDescent="0.3"/>
    <row r="57" spans="1:5" x14ac:dyDescent="0.25">
      <c r="A57" s="17"/>
      <c r="B57" s="6" t="s">
        <v>15</v>
      </c>
      <c r="C57" s="18"/>
      <c r="D57" s="6" t="s">
        <v>24</v>
      </c>
      <c r="E57" s="7"/>
    </row>
    <row r="58" spans="1:5" x14ac:dyDescent="0.25">
      <c r="A58" s="8" t="s">
        <v>7</v>
      </c>
      <c r="B58" s="25" t="s">
        <v>9</v>
      </c>
      <c r="D58" s="25" t="s">
        <v>9</v>
      </c>
      <c r="E58" s="9"/>
    </row>
    <row r="59" spans="1:5" x14ac:dyDescent="0.25">
      <c r="A59" s="8" t="s">
        <v>18</v>
      </c>
      <c r="B59" s="2">
        <f>D48-D45+D52+D54</f>
        <v>35996.132149999998</v>
      </c>
      <c r="D59" s="2">
        <f>B59/12</f>
        <v>2999.6776791666666</v>
      </c>
      <c r="E59" s="9"/>
    </row>
    <row r="60" spans="1:5" ht="15.75" thickBot="1" x14ac:dyDescent="0.3">
      <c r="A60" s="10" t="s">
        <v>19</v>
      </c>
      <c r="B60" s="27">
        <f>D49+D45+D53+D55</f>
        <v>11447.275289999998</v>
      </c>
      <c r="C60" s="11"/>
      <c r="D60" s="27">
        <f>B60/12</f>
        <v>953.93960749999985</v>
      </c>
      <c r="E60" s="12"/>
    </row>
  </sheetData>
  <mergeCells count="1">
    <mergeCell ref="A31:E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Uträkning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Liselott Vislander</dc:creator>
  <cp:lastModifiedBy>Liselott Vislander</cp:lastModifiedBy>
  <dcterms:created xsi:type="dcterms:W3CDTF">2023-02-07T13:14:03Z</dcterms:created>
  <dcterms:modified xsi:type="dcterms:W3CDTF">2023-02-08T14:14:01Z</dcterms:modified>
</cp:coreProperties>
</file>